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bogacka\Desktop\PRZETARGI\Moje PRZETARGI\Przetargi Publiczne\432501841 pp - Usługi sprzętem ciężkim na zwałach\"/>
    </mc:Choice>
  </mc:AlternateContent>
  <xr:revisionPtr revIDLastSave="0" documentId="8_{48386DCE-3F81-4880-A136-19A3A55C3E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 nr 1 Piast ładowarki" sheetId="7" r:id="rId1"/>
    <sheet name="Zad. nr 2 Piast spycharki" sheetId="4" r:id="rId2"/>
    <sheet name="Zad. nr 3 Ziemowit ładowarki" sheetId="8" r:id="rId3"/>
    <sheet name="Zad. nr 4 Ziemowit spycharki" sheetId="9" r:id="rId4"/>
    <sheet name="Zad. nr 5 Ruch Zie w Woli ła" sheetId="10" r:id="rId5"/>
    <sheet name="Zad. nr 6 Ruch Zie w Woli k-ł" sheetId="11" r:id="rId6"/>
  </sheets>
  <definedNames>
    <definedName name="_xlnm.Print_Area" localSheetId="0">'Zad. nr 1 Piast ładowarki'!$A$1:$M$13</definedName>
    <definedName name="_xlnm.Print_Area" localSheetId="1">'Zad. nr 2 Piast spycharki'!$A$1:$M$15</definedName>
    <definedName name="_xlnm.Print_Area" localSheetId="2">'Zad. nr 3 Ziemowit ładowarki'!$A$1:$M$13</definedName>
    <definedName name="_xlnm.Print_Area" localSheetId="3">'Zad. nr 4 Ziemowit spycharki'!$A$1:$M$15</definedName>
    <definedName name="_xlnm.Print_Area" localSheetId="5">'Zad. nr 6 Ruch Zie w Woli k-ł'!$A$1:$M$13</definedName>
  </definedNames>
  <calcPr calcId="181029"/>
</workbook>
</file>

<file path=xl/calcChain.xml><?xml version="1.0" encoding="utf-8"?>
<calcChain xmlns="http://schemas.openxmlformats.org/spreadsheetml/2006/main">
  <c r="G6" i="11" l="1"/>
  <c r="K6" i="11" s="1"/>
  <c r="L6" i="11" s="1"/>
  <c r="G6" i="10"/>
  <c r="G7" i="10" s="1"/>
  <c r="K7" i="10" s="1"/>
  <c r="L7" i="10" s="1"/>
  <c r="G8" i="9"/>
  <c r="K8" i="9" s="1"/>
  <c r="L8" i="9" s="1"/>
  <c r="G6" i="9"/>
  <c r="G7" i="9" s="1"/>
  <c r="K7" i="9" s="1"/>
  <c r="L7" i="9" s="1"/>
  <c r="G6" i="8"/>
  <c r="G7" i="8" s="1"/>
  <c r="K7" i="8" s="1"/>
  <c r="L7" i="8" s="1"/>
  <c r="G6" i="7"/>
  <c r="G7" i="7" s="1"/>
  <c r="K7" i="7" s="1"/>
  <c r="L7" i="7" s="1"/>
  <c r="K6" i="9" l="1"/>
  <c r="L6" i="9" s="1"/>
  <c r="M6" i="9" s="1"/>
  <c r="G7" i="11"/>
  <c r="K7" i="11" s="1"/>
  <c r="L7" i="11" s="1"/>
  <c r="M6" i="11" s="1"/>
  <c r="M8" i="11" s="1"/>
  <c r="K6" i="10"/>
  <c r="L6" i="10" s="1"/>
  <c r="L8" i="10"/>
  <c r="G9" i="9"/>
  <c r="K9" i="9" s="1"/>
  <c r="L9" i="9" s="1"/>
  <c r="M8" i="9" s="1"/>
  <c r="K6" i="8"/>
  <c r="L6" i="8" s="1"/>
  <c r="L8" i="8" s="1"/>
  <c r="M6" i="10"/>
  <c r="M8" i="10" s="1"/>
  <c r="K6" i="7"/>
  <c r="L6" i="7" s="1"/>
  <c r="L8" i="7" s="1"/>
  <c r="M6" i="8" l="1"/>
  <c r="M8" i="8" s="1"/>
  <c r="L8" i="11"/>
  <c r="M10" i="9"/>
  <c r="L10" i="9"/>
  <c r="M6" i="7"/>
  <c r="M8" i="7"/>
  <c r="G6" i="4" l="1"/>
  <c r="K6" i="4" l="1"/>
  <c r="G7" i="4"/>
  <c r="G8" i="4" l="1"/>
  <c r="L6" i="4" l="1"/>
  <c r="G9" i="4"/>
  <c r="K8" i="4"/>
  <c r="L8" i="4" s="1"/>
  <c r="K7" i="4"/>
  <c r="L7" i="4" l="1"/>
  <c r="M6" i="4" s="1"/>
  <c r="K9" i="4"/>
  <c r="L9" i="4" s="1"/>
  <c r="M8" i="4" s="1"/>
  <c r="M10" i="4" l="1"/>
  <c r="L10" i="4"/>
</calcChain>
</file>

<file path=xl/sharedStrings.xml><?xml version="1.0" encoding="utf-8"?>
<sst xmlns="http://schemas.openxmlformats.org/spreadsheetml/2006/main" count="182" uniqueCount="41">
  <si>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</si>
  <si>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</si>
  <si>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</si>
  <si>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</si>
  <si>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</si>
  <si>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</si>
  <si>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</si>
  <si>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2</t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</si>
  <si>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</si>
  <si>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</si>
  <si>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</si>
  <si>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</si>
  <si>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</si>
  <si>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</si>
  <si>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</si>
  <si>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</si>
  <si>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</si>
  <si>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t>Poz.</t>
  </si>
  <si>
    <t>1.1.</t>
  </si>
  <si>
    <t>1.2.</t>
  </si>
  <si>
    <t>2.1.</t>
  </si>
  <si>
    <t>2.2.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</si>
  <si>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</si>
  <si>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</si>
  <si>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</si>
  <si>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</si>
  <si>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r>
      <t xml:space="preserve">ŁADOWARKA KOŁOWA BEZ WAGI Z OPERATOREM / POJEMNOŚĆ ŁYŻKI MIN.3,0M3 MOC SILNIKA MIN.110KW POZOSTAŁE WYMAGANIA ZGODNIE Z SWZ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</si>
  <si>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MIN.3,0M3 MOC SILNIKA MIN.110KW POZOSTAŁE WYMAGANIA ZGODNIE Z SWZ / Z MONITORINGIEM /
</t>
    </r>
    <r>
      <rPr>
        <b/>
        <sz val="10"/>
        <color rgb="FFFF0000"/>
        <rFont val="Times New Roman"/>
        <family val="1"/>
        <charset val="238"/>
      </rPr>
      <t>TRYB JAŁOWY</t>
    </r>
  </si>
  <si>
    <t>Nr sprawy 432501841</t>
  </si>
  <si>
    <r>
      <t xml:space="preserve">SPYCHARKA GĄSIENICOWA Z OPERATOREM  / POJEMNOŚĆ LEMIESZA MIN.9,0M3 MOC SILNIKA MIN.200KW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</si>
  <si>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 / POJEMNOŚĆ LEMIESZA MIN.6,0M3 MOC SILNIKA MIN.150KW / Z MONITORINGIEM /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</si>
  <si>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 / POJEMNOŚĆ LEMIESZA MIN.6,0M3 MOC SILNIKA MIN.150KW / Z MONITORINGIEM /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</si>
  <si>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 / POJEMNOŚĆ LEMIESZA MIN.9,0M3 MOC SILNIKA MIN.200KW / Z MONITORINGIEM /
</t>
    </r>
    <r>
      <rPr>
        <b/>
        <sz val="10"/>
        <color rgb="FFFF0000"/>
        <rFont val="Times New Roman"/>
        <family val="1"/>
        <charset val="238"/>
      </rPr>
      <t>TRYB JAŁOWY</t>
    </r>
  </si>
  <si>
    <t>Zadanie nr 1 - Ruch Piast ładowarki</t>
  </si>
  <si>
    <t>Zadanie nr 2 - Ruch Piast spycharki</t>
  </si>
  <si>
    <t>Zadanie nr 3 - Ruch Ziemowit ładowarki</t>
  </si>
  <si>
    <t>Zadanie nr 4 - Ruch Ziemowit spycharki</t>
  </si>
  <si>
    <t>Zadanie nr 5 - Ruch Ziemowit w Woli ładowarka</t>
  </si>
  <si>
    <t>Zadanie nr 6 - Ruch Ziemowit w Woli koparko-ładowarka</t>
  </si>
  <si>
    <r>
      <t xml:space="preserve">KOPARKOŁADOWARKA KOŁOWA Z OPERATOREM / POJEMNOŚC ŁYŻKI CZOŁOWEJ (LEMIESZA) ŁADOWARKI MIN.0,9 M3 POZOSTAŁE WYMAGANIA ZGODNIE Z SWZ / 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</si>
  <si>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KOPARKOŁADOWARKA KOŁOWA Z OPERATOREM / POJEMNOŚC ŁYŻKI CZOŁOWEJ (LEMIESZA) ŁADOWARKI MIN.0,9 M3 POZOSTAŁE WYMAGANIA ZGODNIE Z SWZ / Z MONITORINGIEM
</t>
    </r>
    <r>
      <rPr>
        <b/>
        <sz val="10"/>
        <color rgb="FFFF0000"/>
        <rFont val="Times New Roman"/>
        <family val="1"/>
        <charset val="238"/>
      </rPr>
      <t>TRYB JAŁOWY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</si>
</sst>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5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u/>
      <sz val="12"/>
      <color rgb="FF0070C0"/>
      <name val="Times New Roman"/>
      <family val="1"/>
      <charset val="238"/>
    </font>
    <font>
      <b/>
      <u/>
      <sz val="12"/>
      <color rgb="FF00B050"/>
      <name val="Times New Roman"/>
      <family val="1"/>
      <charset val="238"/>
    </font>
    <font>
      <b/>
      <u/>
      <sz val="12"/>
      <color theme="8" tint="-0.249977111117893"/>
      <name val="Times New Roman"/>
      <family val="1"/>
      <charset val="238"/>
    </font>
    <font>
      <b/>
      <u/>
      <sz val="12"/>
      <color theme="9" tint="-0.249977111117893"/>
      <name val="Times New Roman"/>
      <family val="1"/>
      <charset val="238"/>
    </font>
    <font>
      <b/>
      <u/>
      <sz val="12"/>
      <color rgb="FF7030A0"/>
      <name val="Times New Roman"/>
      <family val="1"/>
      <charset val="238"/>
    </font>
    <font>
      <b/>
      <u/>
      <sz val="12"/>
      <color rgb="FFC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16" fontId="17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 indent="1"/>
    </xf>
    <xf numFmtId="164" fontId="1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4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12" fillId="0" borderId="0" xfId="0" applyFont="1"/>
    <xf numFmtId="4" fontId="2" fillId="3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  <color rgb="FFFF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BD2C-8E67-424B-A326-E6FCA85D529E}">
  <sheetPr>
    <tabColor theme="4" tint="0.79998168889431442"/>
  </sheetPr>
  <dimension ref="A1:M20"/>
  <sheetViews>
    <sheetView tabSelected="1" view="pageBreakPreview" zoomScale="80" zoomScaleNormal="80" zoomScaleSheetLayoutView="80" workbookViewId="0">
      <selection activeCell="F6" sqref="F6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37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26</v>
      </c>
      <c r="D6" s="12">
        <v>27223</v>
      </c>
      <c r="E6" s="13">
        <v>31.4</v>
      </c>
      <c r="F6" s="1"/>
      <c r="G6" s="14" t="str">
        <f>IF(F6=0,"-",E6+F6)</f>
        <v>-</v>
      </c>
      <c r="H6" s="15">
        <v>7.5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27</v>
      </c>
      <c r="D7" s="12">
        <v>11697</v>
      </c>
      <c r="E7" s="19"/>
      <c r="F7" s="19"/>
      <c r="G7" s="20" t="str">
        <f>IF(F6=0,"-",ROUND(G6*0.7,2))</f>
        <v>-</v>
      </c>
      <c r="H7" s="15">
        <v>7.5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35.25" customHeight="1" x14ac:dyDescent="0.2">
      <c r="A8" s="22"/>
      <c r="B8" s="22"/>
      <c r="C8" s="23"/>
      <c r="D8" s="23"/>
      <c r="E8" s="23"/>
      <c r="F8" s="23"/>
      <c r="G8" s="23"/>
      <c r="H8" s="23"/>
      <c r="I8" s="23"/>
      <c r="J8" s="23"/>
      <c r="K8" s="24"/>
      <c r="L8" s="18">
        <f>SUM(L6:L7)</f>
        <v>0</v>
      </c>
      <c r="M8" s="18">
        <f>SUM(M6:M7)</f>
        <v>0</v>
      </c>
    </row>
    <row r="9" spans="1:13" s="28" customFormat="1" ht="15.75" x14ac:dyDescent="0.25">
      <c r="A9" s="25"/>
      <c r="B9" s="25"/>
      <c r="C9" s="26"/>
      <c r="D9" s="27" t="s">
        <v>3</v>
      </c>
      <c r="E9" s="27"/>
      <c r="F9" s="27"/>
      <c r="G9" s="25"/>
      <c r="H9" s="25"/>
      <c r="I9" s="25"/>
      <c r="J9" s="25"/>
      <c r="K9" s="25"/>
      <c r="L9" s="25"/>
    </row>
    <row r="10" spans="1:13" s="28" customFormat="1" ht="12.75" customHeight="1" x14ac:dyDescent="0.25">
      <c r="A10" s="25"/>
      <c r="B10" s="25"/>
      <c r="C10" s="25"/>
      <c r="D10" s="2"/>
      <c r="E10" s="2"/>
      <c r="F10" s="2"/>
      <c r="G10" s="25"/>
      <c r="H10" s="25"/>
      <c r="I10" s="25"/>
      <c r="J10" s="25"/>
      <c r="K10" s="25"/>
      <c r="L10" s="25"/>
    </row>
    <row r="11" spans="1:13" s="28" customFormat="1" ht="15.75" x14ac:dyDescent="0.25">
      <c r="A11" s="25"/>
      <c r="B11" s="25"/>
      <c r="C11" s="29"/>
      <c r="D11" s="27" t="s">
        <v>6</v>
      </c>
      <c r="E11" s="27"/>
      <c r="F11" s="27"/>
      <c r="G11" s="25"/>
      <c r="H11" s="25"/>
      <c r="I11" s="25"/>
      <c r="J11" s="25"/>
      <c r="K11" s="25"/>
      <c r="L11" s="25"/>
      <c r="M11" s="30"/>
    </row>
    <row r="13" spans="1:13" ht="33.75" customHeight="1" x14ac:dyDescent="0.3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5" spans="1:13" s="5" customFormat="1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7" spans="1:13" s="5" customFormat="1" ht="15" x14ac:dyDescent="0.2">
      <c r="A17"/>
      <c r="B17"/>
      <c r="C17"/>
      <c r="D17" s="31"/>
      <c r="E17"/>
      <c r="F17"/>
      <c r="G17"/>
      <c r="H17"/>
      <c r="I17"/>
      <c r="J17"/>
      <c r="K17"/>
      <c r="L17" s="32"/>
      <c r="M17"/>
    </row>
    <row r="20" spans="1:13" s="5" customFormat="1" ht="15" x14ac:dyDescent="0.2">
      <c r="A20"/>
      <c r="B20"/>
      <c r="C20"/>
      <c r="D20" s="31"/>
      <c r="E20"/>
      <c r="F20"/>
      <c r="G20"/>
      <c r="H20"/>
      <c r="I20"/>
      <c r="J20"/>
      <c r="K20"/>
      <c r="L20"/>
      <c r="M20"/>
    </row>
  </sheetData>
  <mergeCells count="5">
    <mergeCell ref="A13:L13"/>
    <mergeCell ref="A6:A7"/>
    <mergeCell ref="M6:M7"/>
    <mergeCell ref="A2:M2"/>
    <mergeCell ref="A3:L3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M22"/>
  <sheetViews>
    <sheetView view="pageBreakPreview" zoomScale="80" zoomScaleNormal="80" zoomScaleSheetLayoutView="80" workbookViewId="0">
      <pane xSplit="4" topLeftCell="E1" activePane="topRight" state="frozen"/>
      <selection pane="topRight" activeCell="F8" sqref="F8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39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29</v>
      </c>
      <c r="D6" s="12">
        <v>7469</v>
      </c>
      <c r="E6" s="13">
        <v>31.4</v>
      </c>
      <c r="F6" s="1"/>
      <c r="G6" s="14" t="str">
        <f>IF(F6=0,"-",E6+F6)</f>
        <v>-</v>
      </c>
      <c r="H6" s="15">
        <v>16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32</v>
      </c>
      <c r="D7" s="12">
        <v>3213</v>
      </c>
      <c r="E7" s="19"/>
      <c r="F7" s="19"/>
      <c r="G7" s="20" t="str">
        <f>IF(F6=0,"-",ROUND(G6*0.7,2))</f>
        <v>-</v>
      </c>
      <c r="H7" s="15">
        <v>16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51.95" customHeight="1" x14ac:dyDescent="0.2">
      <c r="A8" s="40" t="s">
        <v>7</v>
      </c>
      <c r="B8" s="21" t="s">
        <v>20</v>
      </c>
      <c r="C8" s="7" t="s">
        <v>30</v>
      </c>
      <c r="D8" s="12">
        <v>1519</v>
      </c>
      <c r="E8" s="13">
        <v>31.4</v>
      </c>
      <c r="F8" s="1"/>
      <c r="G8" s="14" t="str">
        <f>IF(F8=0,"-",E8+F8)</f>
        <v>-</v>
      </c>
      <c r="H8" s="15">
        <v>11</v>
      </c>
      <c r="I8" s="16" t="s">
        <v>1</v>
      </c>
      <c r="J8" s="13">
        <v>5</v>
      </c>
      <c r="K8" s="17" t="str">
        <f t="shared" ref="K8" si="0">IF(F8=0,"-",ROUND((G8+(H8*J8)),2))</f>
        <v>-</v>
      </c>
      <c r="L8" s="18" t="str">
        <f>IF(F8=0,"-",D8*K8)</f>
        <v>-</v>
      </c>
      <c r="M8" s="35">
        <f>IF(G8=0,"-",SUM(L8:L9))</f>
        <v>0</v>
      </c>
    </row>
    <row r="9" spans="1:13" ht="51.95" customHeight="1" x14ac:dyDescent="0.2">
      <c r="A9" s="40"/>
      <c r="B9" s="21" t="s">
        <v>21</v>
      </c>
      <c r="C9" s="7" t="s">
        <v>31</v>
      </c>
      <c r="D9" s="12">
        <v>651</v>
      </c>
      <c r="E9" s="19"/>
      <c r="F9" s="19"/>
      <c r="G9" s="20" t="str">
        <f>IF(F8=0,"-",ROUND(G8*0.7,2))</f>
        <v>-</v>
      </c>
      <c r="H9" s="15">
        <v>11</v>
      </c>
      <c r="I9" s="16" t="s">
        <v>1</v>
      </c>
      <c r="J9" s="13">
        <v>5</v>
      </c>
      <c r="K9" s="17" t="str">
        <f>IF(F8=0,"-",ROUND((G9+(H9*J9)),2))</f>
        <v>-</v>
      </c>
      <c r="L9" s="18" t="str">
        <f>IF(F8=0,"-",D9*K9)</f>
        <v>-</v>
      </c>
      <c r="M9" s="35"/>
    </row>
    <row r="10" spans="1:13" ht="35.25" customHeight="1" x14ac:dyDescent="0.2">
      <c r="A10" s="22"/>
      <c r="B10" s="22"/>
      <c r="C10" s="23"/>
      <c r="D10" s="23"/>
      <c r="E10" s="23"/>
      <c r="F10" s="23"/>
      <c r="G10" s="23"/>
      <c r="H10" s="23"/>
      <c r="I10" s="23"/>
      <c r="J10" s="23"/>
      <c r="K10" s="24"/>
      <c r="L10" s="18">
        <f t="shared" ref="L10:M10" si="1">SUM(L6:L9)</f>
        <v>0</v>
      </c>
      <c r="M10" s="18">
        <f t="shared" si="1"/>
        <v>0</v>
      </c>
    </row>
    <row r="11" spans="1:13" s="28" customFormat="1" ht="15.75" x14ac:dyDescent="0.25">
      <c r="A11" s="25"/>
      <c r="B11" s="25"/>
      <c r="C11" s="26"/>
      <c r="D11" s="27" t="s">
        <v>3</v>
      </c>
      <c r="E11" s="27"/>
      <c r="F11" s="27"/>
      <c r="G11" s="25"/>
      <c r="H11" s="25"/>
      <c r="I11" s="25"/>
      <c r="J11" s="25"/>
      <c r="K11" s="25"/>
      <c r="L11" s="25"/>
    </row>
    <row r="12" spans="1:13" s="28" customFormat="1" ht="12.75" customHeight="1" x14ac:dyDescent="0.25">
      <c r="A12" s="25"/>
      <c r="B12" s="25"/>
      <c r="C12" s="25"/>
      <c r="D12" s="2"/>
      <c r="E12" s="2"/>
      <c r="F12" s="2"/>
      <c r="G12" s="25"/>
      <c r="H12" s="25"/>
      <c r="I12" s="25"/>
      <c r="J12" s="25"/>
      <c r="K12" s="25"/>
      <c r="L12" s="25"/>
    </row>
    <row r="13" spans="1:13" s="28" customFormat="1" ht="15.75" x14ac:dyDescent="0.25">
      <c r="A13" s="25"/>
      <c r="B13" s="25"/>
      <c r="C13" s="29"/>
      <c r="D13" s="27" t="s">
        <v>6</v>
      </c>
      <c r="E13" s="27"/>
      <c r="F13" s="27"/>
      <c r="G13" s="25"/>
      <c r="H13" s="25"/>
      <c r="I13" s="25"/>
      <c r="J13" s="25"/>
      <c r="K13" s="25"/>
      <c r="L13" s="25"/>
      <c r="M13" s="30"/>
    </row>
    <row r="15" spans="1:13" ht="33.75" customHeight="1" x14ac:dyDescent="0.3">
      <c r="A15" s="33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9" spans="4:12" x14ac:dyDescent="0.2">
      <c r="D19" s="31"/>
      <c r="L19" s="32"/>
    </row>
    <row r="22" spans="4:12" x14ac:dyDescent="0.2">
      <c r="D22" s="31"/>
    </row>
  </sheetData>
  <mergeCells count="7">
    <mergeCell ref="A2:M2"/>
    <mergeCell ref="A15:L15"/>
    <mergeCell ref="A3:L3"/>
    <mergeCell ref="A6:A7"/>
    <mergeCell ref="A8:A9"/>
    <mergeCell ref="M6:M7"/>
    <mergeCell ref="M8:M9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35B1-87B6-4178-89F8-93EB7929D4EB}">
  <sheetPr>
    <tabColor theme="8" tint="0.79998168889431442"/>
  </sheetPr>
  <dimension ref="A1:M20"/>
  <sheetViews>
    <sheetView view="pageBreakPreview" zoomScale="80" zoomScaleNormal="80" zoomScaleSheetLayoutView="80" workbookViewId="0">
      <selection activeCell="F6" sqref="F6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41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26</v>
      </c>
      <c r="D6" s="12">
        <v>18081</v>
      </c>
      <c r="E6" s="13">
        <v>31.4</v>
      </c>
      <c r="F6" s="1"/>
      <c r="G6" s="14" t="str">
        <f>IF(F6=0,"-",E6+F6)</f>
        <v>-</v>
      </c>
      <c r="H6" s="15">
        <v>7.5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27</v>
      </c>
      <c r="D7" s="12">
        <v>7763</v>
      </c>
      <c r="E7" s="19"/>
      <c r="F7" s="19"/>
      <c r="G7" s="20" t="str">
        <f>IF(F6=0,"-",ROUND(G6*0.7,2))</f>
        <v>-</v>
      </c>
      <c r="H7" s="15">
        <v>7.5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35.25" customHeight="1" x14ac:dyDescent="0.2">
      <c r="A8" s="22"/>
      <c r="B8" s="22"/>
      <c r="C8" s="23"/>
      <c r="D8" s="23"/>
      <c r="E8" s="23"/>
      <c r="F8" s="23"/>
      <c r="G8" s="23"/>
      <c r="H8" s="23"/>
      <c r="I8" s="23"/>
      <c r="J8" s="23"/>
      <c r="K8" s="24"/>
      <c r="L8" s="18">
        <f>SUM(L6:L7)</f>
        <v>0</v>
      </c>
      <c r="M8" s="18">
        <f>SUM(M6:M7)</f>
        <v>0</v>
      </c>
    </row>
    <row r="9" spans="1:13" s="28" customFormat="1" ht="15.75" x14ac:dyDescent="0.25">
      <c r="A9" s="25"/>
      <c r="B9" s="25"/>
      <c r="C9" s="26"/>
      <c r="D9" s="27" t="s">
        <v>3</v>
      </c>
      <c r="E9" s="27"/>
      <c r="F9" s="27"/>
      <c r="G9" s="25"/>
      <c r="H9" s="25"/>
      <c r="I9" s="25"/>
      <c r="J9" s="25"/>
      <c r="K9" s="25"/>
      <c r="L9" s="25"/>
    </row>
    <row r="10" spans="1:13" s="28" customFormat="1" ht="12.75" customHeight="1" x14ac:dyDescent="0.25">
      <c r="A10" s="25"/>
      <c r="B10" s="25"/>
      <c r="C10" s="25"/>
      <c r="D10" s="2"/>
      <c r="E10" s="2"/>
      <c r="F10" s="2"/>
      <c r="G10" s="25"/>
      <c r="H10" s="25"/>
      <c r="I10" s="25"/>
      <c r="J10" s="25"/>
      <c r="K10" s="25"/>
      <c r="L10" s="25"/>
    </row>
    <row r="11" spans="1:13" s="28" customFormat="1" ht="15.75" x14ac:dyDescent="0.25">
      <c r="A11" s="25"/>
      <c r="B11" s="25"/>
      <c r="C11" s="29"/>
      <c r="D11" s="27" t="s">
        <v>6</v>
      </c>
      <c r="E11" s="27"/>
      <c r="F11" s="27"/>
      <c r="G11" s="25"/>
      <c r="H11" s="25"/>
      <c r="I11" s="25"/>
      <c r="J11" s="25"/>
      <c r="K11" s="25"/>
      <c r="L11" s="25"/>
      <c r="M11" s="30"/>
    </row>
    <row r="13" spans="1:13" ht="33.75" customHeight="1" x14ac:dyDescent="0.3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5" spans="1:13" s="5" customFormat="1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7" spans="1:13" s="5" customFormat="1" ht="15" x14ac:dyDescent="0.2">
      <c r="A17"/>
      <c r="B17"/>
      <c r="C17"/>
      <c r="D17" s="31"/>
      <c r="E17"/>
      <c r="F17"/>
      <c r="G17"/>
      <c r="H17"/>
      <c r="I17"/>
      <c r="J17"/>
      <c r="K17"/>
      <c r="L17" s="32"/>
      <c r="M17"/>
    </row>
    <row r="20" spans="1:13" s="5" customFormat="1" ht="15" x14ac:dyDescent="0.2">
      <c r="A20"/>
      <c r="B20"/>
      <c r="C20"/>
      <c r="D20" s="31"/>
      <c r="E20"/>
      <c r="F20"/>
      <c r="G20"/>
      <c r="H20"/>
      <c r="I20"/>
      <c r="J20"/>
      <c r="K20"/>
      <c r="L20"/>
      <c r="M20"/>
    </row>
  </sheetData>
  <mergeCells count="5">
    <mergeCell ref="A2:M2"/>
    <mergeCell ref="A3:L3"/>
    <mergeCell ref="A6:A7"/>
    <mergeCell ref="M6:M7"/>
    <mergeCell ref="A13:L13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9E99-B89B-425A-908B-59027C33EF80}">
  <sheetPr>
    <tabColor theme="9" tint="0.79998168889431442"/>
  </sheetPr>
  <dimension ref="A1:M22"/>
  <sheetViews>
    <sheetView view="pageBreakPreview" zoomScale="80" zoomScaleNormal="80" zoomScaleSheetLayoutView="80" workbookViewId="0">
      <selection activeCell="F8" sqref="F8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42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29</v>
      </c>
      <c r="D6" s="12">
        <v>2940</v>
      </c>
      <c r="E6" s="13">
        <v>31.4</v>
      </c>
      <c r="F6" s="1"/>
      <c r="G6" s="14" t="str">
        <f>IF(F6=0,"-",E6+F6)</f>
        <v>-</v>
      </c>
      <c r="H6" s="15">
        <v>16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32</v>
      </c>
      <c r="D7" s="12">
        <v>1260</v>
      </c>
      <c r="E7" s="19"/>
      <c r="F7" s="19"/>
      <c r="G7" s="20" t="str">
        <f>IF(F6=0,"-",ROUND(G6*0.7,2))</f>
        <v>-</v>
      </c>
      <c r="H7" s="15">
        <v>16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51.95" customHeight="1" x14ac:dyDescent="0.2">
      <c r="A8" s="40" t="s">
        <v>7</v>
      </c>
      <c r="B8" s="21" t="s">
        <v>20</v>
      </c>
      <c r="C8" s="7" t="s">
        <v>30</v>
      </c>
      <c r="D8" s="12">
        <v>1225</v>
      </c>
      <c r="E8" s="13">
        <v>31.4</v>
      </c>
      <c r="F8" s="1"/>
      <c r="G8" s="14" t="str">
        <f>IF(F8=0,"-",E8+F8)</f>
        <v>-</v>
      </c>
      <c r="H8" s="15">
        <v>11</v>
      </c>
      <c r="I8" s="16" t="s">
        <v>1</v>
      </c>
      <c r="J8" s="13">
        <v>5</v>
      </c>
      <c r="K8" s="17" t="str">
        <f t="shared" ref="K8" si="0">IF(F8=0,"-",ROUND((G8+(H8*J8)),2))</f>
        <v>-</v>
      </c>
      <c r="L8" s="18" t="str">
        <f>IF(F8=0,"-",D8*K8)</f>
        <v>-</v>
      </c>
      <c r="M8" s="35">
        <f>IF(G8=0,"-",SUM(L8:L9))</f>
        <v>0</v>
      </c>
    </row>
    <row r="9" spans="1:13" ht="51.95" customHeight="1" x14ac:dyDescent="0.2">
      <c r="A9" s="40"/>
      <c r="B9" s="21" t="s">
        <v>21</v>
      </c>
      <c r="C9" s="7" t="s">
        <v>31</v>
      </c>
      <c r="D9" s="12">
        <v>525</v>
      </c>
      <c r="E9" s="19"/>
      <c r="F9" s="19"/>
      <c r="G9" s="20" t="str">
        <f>IF(F8=0,"-",ROUND(G8*0.7,2))</f>
        <v>-</v>
      </c>
      <c r="H9" s="15">
        <v>11</v>
      </c>
      <c r="I9" s="16" t="s">
        <v>1</v>
      </c>
      <c r="J9" s="13">
        <v>5</v>
      </c>
      <c r="K9" s="17" t="str">
        <f>IF(F8=0,"-",ROUND((G9+(H9*J9)),2))</f>
        <v>-</v>
      </c>
      <c r="L9" s="18" t="str">
        <f>IF(F8=0,"-",D9*K9)</f>
        <v>-</v>
      </c>
      <c r="M9" s="35"/>
    </row>
    <row r="10" spans="1:13" ht="35.25" customHeight="1" x14ac:dyDescent="0.2">
      <c r="A10" s="22"/>
      <c r="B10" s="22"/>
      <c r="C10" s="23"/>
      <c r="D10" s="23"/>
      <c r="E10" s="23"/>
      <c r="F10" s="23"/>
      <c r="G10" s="23"/>
      <c r="H10" s="23"/>
      <c r="I10" s="23"/>
      <c r="J10" s="23"/>
      <c r="K10" s="24"/>
      <c r="L10" s="18">
        <f t="shared" ref="L10:M10" si="1">SUM(L6:L9)</f>
        <v>0</v>
      </c>
      <c r="M10" s="18">
        <f t="shared" si="1"/>
        <v>0</v>
      </c>
    </row>
    <row r="11" spans="1:13" s="28" customFormat="1" ht="15.75" x14ac:dyDescent="0.25">
      <c r="A11" s="25"/>
      <c r="B11" s="25"/>
      <c r="C11" s="26"/>
      <c r="D11" s="27" t="s">
        <v>3</v>
      </c>
      <c r="E11" s="27"/>
      <c r="F11" s="27"/>
      <c r="G11" s="25"/>
      <c r="H11" s="25"/>
      <c r="I11" s="25"/>
      <c r="J11" s="25"/>
      <c r="K11" s="25"/>
      <c r="L11" s="25"/>
    </row>
    <row r="12" spans="1:13" s="28" customFormat="1" ht="12.75" customHeight="1" x14ac:dyDescent="0.25">
      <c r="A12" s="25"/>
      <c r="B12" s="25"/>
      <c r="C12" s="25"/>
      <c r="D12" s="2"/>
      <c r="E12" s="2"/>
      <c r="F12" s="2"/>
      <c r="G12" s="25"/>
      <c r="H12" s="25"/>
      <c r="I12" s="25"/>
      <c r="J12" s="25"/>
      <c r="K12" s="25"/>
      <c r="L12" s="25"/>
    </row>
    <row r="13" spans="1:13" s="28" customFormat="1" ht="15.75" x14ac:dyDescent="0.25">
      <c r="A13" s="25"/>
      <c r="B13" s="25"/>
      <c r="C13" s="29"/>
      <c r="D13" s="27" t="s">
        <v>6</v>
      </c>
      <c r="E13" s="27"/>
      <c r="F13" s="27"/>
      <c r="G13" s="25"/>
      <c r="H13" s="25"/>
      <c r="I13" s="25"/>
      <c r="J13" s="25"/>
      <c r="K13" s="25"/>
      <c r="L13" s="25"/>
      <c r="M13" s="30"/>
    </row>
    <row r="15" spans="1:13" ht="33.75" customHeight="1" x14ac:dyDescent="0.3">
      <c r="A15" s="33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9" spans="4:12" x14ac:dyDescent="0.2">
      <c r="D19" s="31"/>
      <c r="L19" s="32"/>
    </row>
    <row r="22" spans="4:12" x14ac:dyDescent="0.2">
      <c r="D22" s="31"/>
    </row>
  </sheetData>
  <mergeCells count="7">
    <mergeCell ref="A15:L15"/>
    <mergeCell ref="A2:M2"/>
    <mergeCell ref="A3:L3"/>
    <mergeCell ref="A6:A7"/>
    <mergeCell ref="M6:M7"/>
    <mergeCell ref="A8:A9"/>
    <mergeCell ref="M8:M9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E3-6E09-4874-9B74-BDB998881CCB}">
  <sheetPr>
    <tabColor theme="7" tint="0.79998168889431442"/>
  </sheetPr>
  <dimension ref="A1:M20"/>
  <sheetViews>
    <sheetView view="pageBreakPreview" zoomScale="80" zoomScaleNormal="80" zoomScaleSheetLayoutView="80" workbookViewId="0">
      <selection activeCell="F6" sqref="F6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43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26</v>
      </c>
      <c r="D6" s="12">
        <v>1883</v>
      </c>
      <c r="E6" s="13">
        <v>31.4</v>
      </c>
      <c r="F6" s="1"/>
      <c r="G6" s="14" t="str">
        <f>IF(F6=0,"-",E6+F6)</f>
        <v>-</v>
      </c>
      <c r="H6" s="15">
        <v>7.5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27</v>
      </c>
      <c r="D7" s="12">
        <v>805</v>
      </c>
      <c r="E7" s="19"/>
      <c r="F7" s="19"/>
      <c r="G7" s="20" t="str">
        <f>IF(F6=0,"-",ROUND(G6*0.7,2))</f>
        <v>-</v>
      </c>
      <c r="H7" s="15">
        <v>7.5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35.25" customHeight="1" x14ac:dyDescent="0.2">
      <c r="A8" s="22"/>
      <c r="B8" s="22"/>
      <c r="C8" s="23"/>
      <c r="D8" s="23"/>
      <c r="E8" s="23"/>
      <c r="F8" s="23"/>
      <c r="G8" s="23"/>
      <c r="H8" s="23"/>
      <c r="I8" s="23"/>
      <c r="J8" s="23"/>
      <c r="K8" s="24"/>
      <c r="L8" s="18">
        <f>SUM(L6:L7)</f>
        <v>0</v>
      </c>
      <c r="M8" s="18">
        <f>SUM(M6:M7)</f>
        <v>0</v>
      </c>
    </row>
    <row r="9" spans="1:13" s="28" customFormat="1" ht="15.75" x14ac:dyDescent="0.25">
      <c r="A9" s="25"/>
      <c r="B9" s="25"/>
      <c r="C9" s="26"/>
      <c r="D9" s="27" t="s">
        <v>3</v>
      </c>
      <c r="E9" s="27"/>
      <c r="F9" s="27"/>
      <c r="G9" s="25"/>
      <c r="H9" s="25"/>
      <c r="I9" s="25"/>
      <c r="J9" s="25"/>
      <c r="K9" s="25"/>
      <c r="L9" s="25"/>
    </row>
    <row r="10" spans="1:13" s="28" customFormat="1" ht="12.75" customHeight="1" x14ac:dyDescent="0.25">
      <c r="A10" s="25"/>
      <c r="B10" s="25"/>
      <c r="C10" s="25"/>
      <c r="D10" s="2"/>
      <c r="E10" s="2"/>
      <c r="F10" s="2"/>
      <c r="G10" s="25"/>
      <c r="H10" s="25"/>
      <c r="I10" s="25"/>
      <c r="J10" s="25"/>
      <c r="K10" s="25"/>
      <c r="L10" s="25"/>
    </row>
    <row r="11" spans="1:13" s="28" customFormat="1" ht="15.75" x14ac:dyDescent="0.25">
      <c r="A11" s="25"/>
      <c r="B11" s="25"/>
      <c r="C11" s="29"/>
      <c r="D11" s="27" t="s">
        <v>6</v>
      </c>
      <c r="E11" s="27"/>
      <c r="F11" s="27"/>
      <c r="G11" s="25"/>
      <c r="H11" s="25"/>
      <c r="I11" s="25"/>
      <c r="J11" s="25"/>
      <c r="K11" s="25"/>
      <c r="L11" s="25"/>
      <c r="M11" s="30"/>
    </row>
    <row r="13" spans="1:13" ht="33.75" customHeight="1" x14ac:dyDescent="0.3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5" spans="1:13" s="5" customFormat="1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7" spans="1:13" s="5" customFormat="1" ht="15" x14ac:dyDescent="0.2">
      <c r="A17"/>
      <c r="B17"/>
      <c r="C17"/>
      <c r="D17" s="31"/>
      <c r="E17"/>
      <c r="F17"/>
      <c r="G17"/>
      <c r="H17"/>
      <c r="I17"/>
      <c r="J17"/>
      <c r="K17"/>
      <c r="L17" s="32"/>
      <c r="M17"/>
    </row>
    <row r="20" spans="1:13" s="5" customFormat="1" ht="15" x14ac:dyDescent="0.2">
      <c r="A20"/>
      <c r="B20"/>
      <c r="C20"/>
      <c r="D20" s="31"/>
      <c r="E20"/>
      <c r="F20"/>
      <c r="G20"/>
      <c r="H20"/>
      <c r="I20"/>
      <c r="J20"/>
      <c r="K20"/>
      <c r="L20"/>
      <c r="M20"/>
    </row>
  </sheetData>
  <mergeCells count="5">
    <mergeCell ref="A2:M2"/>
    <mergeCell ref="A3:L3"/>
    <mergeCell ref="A6:A7"/>
    <mergeCell ref="M6:M7"/>
    <mergeCell ref="A13:L13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F68E-B3A2-432B-A15A-F1C6CDA818E2}">
  <sheetPr>
    <tabColor theme="5" tint="0.79998168889431442"/>
  </sheetPr>
  <dimension ref="A1:M20"/>
  <sheetViews>
    <sheetView view="pageBreakPreview" zoomScale="80" zoomScaleNormal="80" zoomScaleSheetLayoutView="80" workbookViewId="0">
      <selection activeCell="F6" sqref="F6"/>
    </sheetView>
  </sheetViews>
  <sheetFormatPr defaultRowHeight="12.75" x14ac:dyDescent="0.2"/>
  <cols>
    <col min="1" max="2" width="5.28515625" customWidth="1"/>
    <col min="3" max="3" width="91.7109375" customWidth="1"/>
    <col min="4" max="5" width="11.42578125" customWidth="1"/>
    <col min="6" max="6" width="15.7109375" customWidth="1"/>
    <col min="7" max="7" width="11.5703125" customWidth="1"/>
    <col min="8" max="8" width="13.5703125" customWidth="1"/>
    <col min="10" max="10" width="12.28515625" customWidth="1"/>
    <col min="11" max="11" width="13.28515625" customWidth="1"/>
    <col min="12" max="13" width="17.7109375" customWidth="1"/>
  </cols>
  <sheetData>
    <row r="1" spans="1:13" ht="20.25" customHeight="1" x14ac:dyDescent="0.2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L1" s="2"/>
      <c r="M1" s="4" t="s">
        <v>5</v>
      </c>
    </row>
    <row r="2" spans="1:13" ht="27.75" customHeight="1" x14ac:dyDescent="0.2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x14ac:dyDescent="0.2">
      <c r="A3" s="44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86.25" customHeight="1" x14ac:dyDescent="0.2">
      <c r="A4" s="6" t="s">
        <v>25</v>
      </c>
      <c r="B4" s="7" t="s">
        <v>17</v>
      </c>
      <c r="C4" s="7" t="s">
        <v>2</v>
      </c>
      <c r="D4" s="7" t="s">
        <v>14</v>
      </c>
      <c r="E4" s="7" t="s">
        <v>13</v>
      </c>
      <c r="F4" s="7" t="s">
        <v>16</v>
      </c>
      <c r="G4" s="7" t="s">
        <v>15</v>
      </c>
      <c r="H4" s="7" t="s">
        <v>11</v>
      </c>
      <c r="I4" s="7" t="s">
        <v>0</v>
      </c>
      <c r="J4" s="7" t="s">
        <v>12</v>
      </c>
      <c r="K4" s="7" t="s">
        <v>4</v>
      </c>
      <c r="L4" s="7" t="s">
        <v>8</v>
      </c>
      <c r="M4" s="7" t="s">
        <v>9</v>
      </c>
    </row>
    <row r="5" spans="1:13" s="10" customFormat="1" ht="12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 t="s">
        <v>22</v>
      </c>
      <c r="L5" s="8" t="s">
        <v>23</v>
      </c>
      <c r="M5" s="9">
        <v>13</v>
      </c>
    </row>
    <row r="6" spans="1:13" s="10" customFormat="1" ht="51.95" customHeight="1" x14ac:dyDescent="0.2">
      <c r="A6" s="34">
        <v>1</v>
      </c>
      <c r="B6" s="11" t="s">
        <v>18</v>
      </c>
      <c r="C6" s="7" t="s">
        <v>39</v>
      </c>
      <c r="D6" s="12">
        <v>343</v>
      </c>
      <c r="E6" s="13">
        <v>31.4</v>
      </c>
      <c r="F6" s="1"/>
      <c r="G6" s="14" t="str">
        <f>IF(F6=0,"-",E6+F6)</f>
        <v>-</v>
      </c>
      <c r="H6" s="15">
        <v>5</v>
      </c>
      <c r="I6" s="16" t="s">
        <v>1</v>
      </c>
      <c r="J6" s="13">
        <v>5</v>
      </c>
      <c r="K6" s="17" t="str">
        <f>IF(F6=0,"-",ROUND((G6+(H6*J6)),2))</f>
        <v>-</v>
      </c>
      <c r="L6" s="18" t="str">
        <f>IF(F6=0,"-",D6*K6)</f>
        <v>-</v>
      </c>
      <c r="M6" s="35">
        <f>IF(G6=0,"-",SUM(L6:L7))</f>
        <v>0</v>
      </c>
    </row>
    <row r="7" spans="1:13" s="10" customFormat="1" ht="51.95" customHeight="1" x14ac:dyDescent="0.2">
      <c r="A7" s="34"/>
      <c r="B7" s="6" t="s">
        <v>19</v>
      </c>
      <c r="C7" s="7" t="s">
        <v>40</v>
      </c>
      <c r="D7" s="12">
        <v>147</v>
      </c>
      <c r="E7" s="19"/>
      <c r="F7" s="19"/>
      <c r="G7" s="20" t="str">
        <f>IF(F6=0,"-",ROUND(G6*0.7,2))</f>
        <v>-</v>
      </c>
      <c r="H7" s="15">
        <v>5</v>
      </c>
      <c r="I7" s="16" t="s">
        <v>1</v>
      </c>
      <c r="J7" s="13">
        <v>5</v>
      </c>
      <c r="K7" s="17" t="str">
        <f>IF(F6=0,"-",ROUND((G7+(H7*J7)),2))</f>
        <v>-</v>
      </c>
      <c r="L7" s="18" t="str">
        <f>IF(F6=0,"-",D7*K7)</f>
        <v>-</v>
      </c>
      <c r="M7" s="35"/>
    </row>
    <row r="8" spans="1:13" ht="35.25" customHeight="1" x14ac:dyDescent="0.2">
      <c r="A8" s="22"/>
      <c r="B8" s="22"/>
      <c r="C8" s="23"/>
      <c r="D8" s="23"/>
      <c r="E8" s="23"/>
      <c r="F8" s="23"/>
      <c r="G8" s="23"/>
      <c r="H8" s="23"/>
      <c r="I8" s="23"/>
      <c r="J8" s="23"/>
      <c r="K8" s="24"/>
      <c r="L8" s="18">
        <f>SUM(L6:L7)</f>
        <v>0</v>
      </c>
      <c r="M8" s="18">
        <f>SUM(M6:M7)</f>
        <v>0</v>
      </c>
    </row>
    <row r="9" spans="1:13" s="28" customFormat="1" ht="15.75" x14ac:dyDescent="0.25">
      <c r="A9" s="25"/>
      <c r="B9" s="25"/>
      <c r="C9" s="26"/>
      <c r="D9" s="27" t="s">
        <v>3</v>
      </c>
      <c r="E9" s="27"/>
      <c r="F9" s="27"/>
      <c r="G9" s="25"/>
      <c r="H9" s="25"/>
      <c r="I9" s="25"/>
      <c r="J9" s="25"/>
      <c r="K9" s="25"/>
      <c r="L9" s="25"/>
    </row>
    <row r="10" spans="1:13" s="28" customFormat="1" ht="12.75" customHeight="1" x14ac:dyDescent="0.25">
      <c r="A10" s="25"/>
      <c r="B10" s="25"/>
      <c r="C10" s="25"/>
      <c r="D10" s="2"/>
      <c r="E10" s="2"/>
      <c r="F10" s="2"/>
      <c r="G10" s="25"/>
      <c r="H10" s="25"/>
      <c r="I10" s="25"/>
      <c r="J10" s="25"/>
      <c r="K10" s="25"/>
      <c r="L10" s="25"/>
    </row>
    <row r="11" spans="1:13" s="28" customFormat="1" ht="15.75" x14ac:dyDescent="0.25">
      <c r="A11" s="25"/>
      <c r="B11" s="25"/>
      <c r="C11" s="29"/>
      <c r="D11" s="27" t="s">
        <v>6</v>
      </c>
      <c r="E11" s="27"/>
      <c r="F11" s="27"/>
      <c r="G11" s="25"/>
      <c r="H11" s="25"/>
      <c r="I11" s="25"/>
      <c r="J11" s="25"/>
      <c r="K11" s="25"/>
      <c r="L11" s="25"/>
      <c r="M11" s="30"/>
    </row>
    <row r="13" spans="1:13" ht="33.75" customHeight="1" x14ac:dyDescent="0.3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5" spans="1:13" s="5" customFormat="1" ht="15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7" spans="1:13" s="5" customFormat="1" ht="15" x14ac:dyDescent="0.2">
      <c r="A17"/>
      <c r="B17"/>
      <c r="C17"/>
      <c r="D17" s="31"/>
      <c r="E17"/>
      <c r="F17"/>
      <c r="G17"/>
      <c r="H17"/>
      <c r="I17"/>
      <c r="J17"/>
      <c r="K17"/>
      <c r="L17" s="32"/>
      <c r="M17"/>
    </row>
    <row r="20" spans="1:13" s="5" customFormat="1" ht="15" x14ac:dyDescent="0.2">
      <c r="A20"/>
      <c r="B20"/>
      <c r="C20"/>
      <c r="D20" s="31"/>
      <c r="E20"/>
      <c r="F20"/>
      <c r="G20"/>
      <c r="H20"/>
      <c r="I20"/>
      <c r="J20"/>
      <c r="K20"/>
      <c r="L20"/>
      <c r="M20"/>
    </row>
  </sheetData>
  <mergeCells count="5">
    <mergeCell ref="A2:M2"/>
    <mergeCell ref="A3:L3"/>
    <mergeCell ref="A6:A7"/>
    <mergeCell ref="M6:M7"/>
    <mergeCell ref="A13:L13"/>
  </mergeCell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Zad. nr 1 Piast ładowarki</vt:lpstr>
      <vt:lpstr>Zad. nr 2 Piast spycharki</vt:lpstr>
      <vt:lpstr>Zad. nr 3 Ziemowit ładowarki</vt:lpstr>
      <vt:lpstr>Zad. nr 4 Ziemowit spycharki</vt:lpstr>
      <vt:lpstr>Zad. nr 5 Ruch Zie w Woli ła</vt:lpstr>
      <vt:lpstr>Zad. nr 6 Ruch Zie w Woli k-ł</vt:lpstr>
      <vt:lpstr>'Zad. nr 1 Piast ładowarki'!Obszar_wydruku</vt:lpstr>
      <vt:lpstr>'Zad. nr 2 Piast spycharki'!Obszar_wydruku</vt:lpstr>
      <vt:lpstr>'Zad. nr 3 Ziemowit ładowarki'!Obszar_wydruku</vt:lpstr>
      <vt:lpstr>'Zad. nr 4 Ziemowit spycharki'!Obszar_wydruku</vt:lpstr>
      <vt:lpstr>'Zad. nr 6 Ruch Zie w Woli k-ł'!Obszar_wydruku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Marzena Bogacka</cp:lastModifiedBy>
  <cp:lastPrinted>2023-08-29T08:53:12Z</cp:lastPrinted>
  <dcterms:created xsi:type="dcterms:W3CDTF">2011-07-04T05:42:55Z</dcterms:created>
  <dcterms:modified xsi:type="dcterms:W3CDTF">2026-02-03T09:44:34Z</dcterms:modified>
</cp:coreProperties>
</file>